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 l="1"/>
  <c r="E18" i="1"/>
  <c r="O18" i="1" s="1"/>
  <c r="P18" i="1" s="1"/>
  <c r="M17" i="1"/>
  <c r="E17" i="1"/>
  <c r="O17" i="1" s="1"/>
  <c r="P17" i="1" s="1"/>
  <c r="M13" i="1"/>
  <c r="E13" i="1"/>
  <c r="O13" i="1" s="1"/>
  <c r="P13" i="1" s="1"/>
  <c r="M12" i="1"/>
  <c r="E12" i="1"/>
  <c r="O12" i="1" s="1"/>
  <c r="P12" i="1" s="1"/>
  <c r="M8" i="1"/>
  <c r="E8" i="1"/>
  <c r="O8" i="1" s="1"/>
  <c r="P8" i="1" s="1"/>
  <c r="M7" i="1"/>
  <c r="E7" i="1"/>
  <c r="O7" i="1" s="1"/>
  <c r="P7" i="1" s="1"/>
</calcChain>
</file>

<file path=xl/sharedStrings.xml><?xml version="1.0" encoding="utf-8"?>
<sst xmlns="http://schemas.openxmlformats.org/spreadsheetml/2006/main" count="29" uniqueCount="12">
  <si>
    <t>Figure 1-figure supplement 2B</t>
  </si>
  <si>
    <t>PIKfyve is required for cell migration-cardiac fibroblasts</t>
  </si>
  <si>
    <t>Experiment 1</t>
  </si>
  <si>
    <r>
      <t>0 h wound width-</t>
    </r>
    <r>
      <rPr>
        <sz val="11"/>
        <color theme="1"/>
        <rFont val="Calibri"/>
        <family val="2"/>
      </rPr>
      <t>µm</t>
    </r>
  </si>
  <si>
    <t>Average</t>
  </si>
  <si>
    <r>
      <t>16 h wound width-</t>
    </r>
    <r>
      <rPr>
        <sz val="11"/>
        <color theme="1"/>
        <rFont val="Calibri"/>
        <family val="2"/>
      </rPr>
      <t>µm</t>
    </r>
  </si>
  <si>
    <t>Wound closure-µm</t>
  </si>
  <si>
    <t>% wound healing</t>
  </si>
  <si>
    <t>DMSO</t>
  </si>
  <si>
    <t>YM201636</t>
  </si>
  <si>
    <t>Experiment 2</t>
  </si>
  <si>
    <t>Experiment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</si>
</sst>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sqref="A1:XFD1048576"/>
    </sheetView>
  </sheetViews>
  <sheetFormatPr defaultRowHeight="15" x14ac:dyDescent="0.25"/>
  <cols>
    <col min="1" max="1" width="17.5703125" customWidth="1"/>
    <col min="15" max="15" width="18.85546875" customWidth="1"/>
    <col min="16" max="16" width="21" customWidth="1"/>
  </cols>
  <sheetData>
    <row r="1" spans="1:16" x14ac:dyDescent="0.25">
      <c r="A1" t="s">
        <v>0</v>
      </c>
    </row>
    <row r="3" spans="1:16" ht="15.75" x14ac:dyDescent="0.25">
      <c r="A3" s="1" t="s">
        <v>1</v>
      </c>
    </row>
    <row r="6" spans="1:16" x14ac:dyDescent="0.25">
      <c r="A6" t="s">
        <v>2</v>
      </c>
      <c r="B6" s="2" t="s">
        <v>3</v>
      </c>
      <c r="C6" s="2"/>
      <c r="D6" s="2"/>
      <c r="E6" t="s">
        <v>4</v>
      </c>
      <c r="G6" s="2" t="s">
        <v>5</v>
      </c>
      <c r="H6" s="2"/>
      <c r="I6" s="2"/>
      <c r="J6" s="2"/>
      <c r="K6" s="2"/>
      <c r="L6" s="2"/>
      <c r="M6" t="s">
        <v>4</v>
      </c>
      <c r="O6" t="s">
        <v>6</v>
      </c>
      <c r="P6" t="s">
        <v>7</v>
      </c>
    </row>
    <row r="7" spans="1:16" x14ac:dyDescent="0.25">
      <c r="A7" t="s">
        <v>8</v>
      </c>
      <c r="B7" s="3">
        <v>807</v>
      </c>
      <c r="C7" s="3">
        <v>874</v>
      </c>
      <c r="D7" s="3">
        <v>798</v>
      </c>
      <c r="E7" s="3">
        <f>AVERAGE(B7:D7)</f>
        <v>826.33333333333337</v>
      </c>
      <c r="G7" s="3">
        <v>322</v>
      </c>
      <c r="H7" s="3">
        <v>348</v>
      </c>
      <c r="I7" s="3">
        <v>322</v>
      </c>
      <c r="J7" s="3">
        <v>329</v>
      </c>
      <c r="K7" s="3">
        <v>340</v>
      </c>
      <c r="L7" s="3">
        <v>311</v>
      </c>
      <c r="M7" s="3">
        <f>AVERAGE(G7:L7)</f>
        <v>328.66666666666669</v>
      </c>
      <c r="O7">
        <f>E7-M7</f>
        <v>497.66666666666669</v>
      </c>
      <c r="P7">
        <f>O7/E7*100</f>
        <v>60.225897539330376</v>
      </c>
    </row>
    <row r="8" spans="1:16" x14ac:dyDescent="0.25">
      <c r="A8" t="s">
        <v>9</v>
      </c>
      <c r="B8" s="3">
        <v>803</v>
      </c>
      <c r="C8" s="3">
        <v>767</v>
      </c>
      <c r="D8" s="3">
        <v>799</v>
      </c>
      <c r="E8" s="3">
        <f t="shared" ref="E8" si="0">AVERAGE(B8:D8)</f>
        <v>789.66666666666663</v>
      </c>
      <c r="G8" s="3">
        <v>478</v>
      </c>
      <c r="H8" s="3">
        <v>403</v>
      </c>
      <c r="I8" s="3">
        <v>525</v>
      </c>
      <c r="J8" s="3">
        <v>475</v>
      </c>
      <c r="K8" s="3">
        <v>454</v>
      </c>
      <c r="L8" s="3">
        <v>471</v>
      </c>
      <c r="M8" s="3">
        <f>AVERAGE(G8:L8)</f>
        <v>467.66666666666669</v>
      </c>
      <c r="O8">
        <f>E8-M8</f>
        <v>321.99999999999994</v>
      </c>
      <c r="P8">
        <f>O8/E8*100</f>
        <v>40.776699029126206</v>
      </c>
    </row>
    <row r="11" spans="1:16" x14ac:dyDescent="0.25">
      <c r="A11" t="s">
        <v>10</v>
      </c>
      <c r="B11" s="2" t="s">
        <v>3</v>
      </c>
      <c r="C11" s="2"/>
      <c r="D11" s="2"/>
      <c r="E11" t="s">
        <v>4</v>
      </c>
      <c r="G11" s="2" t="s">
        <v>5</v>
      </c>
      <c r="H11" s="2"/>
      <c r="I11" s="2"/>
      <c r="J11" s="2"/>
      <c r="K11" s="2"/>
      <c r="L11" s="2"/>
      <c r="M11" t="s">
        <v>4</v>
      </c>
      <c r="O11" t="s">
        <v>6</v>
      </c>
      <c r="P11" t="s">
        <v>7</v>
      </c>
    </row>
    <row r="12" spans="1:16" x14ac:dyDescent="0.25">
      <c r="A12" t="s">
        <v>8</v>
      </c>
      <c r="B12" s="3">
        <v>812</v>
      </c>
      <c r="C12" s="3">
        <v>843</v>
      </c>
      <c r="D12" s="3">
        <v>740</v>
      </c>
      <c r="E12" s="3">
        <f t="shared" ref="E12:E13" si="1">AVERAGE(B12:D12)</f>
        <v>798.33333333333337</v>
      </c>
      <c r="G12" s="3">
        <v>330</v>
      </c>
      <c r="H12" s="3">
        <v>329</v>
      </c>
      <c r="I12" s="3">
        <v>408</v>
      </c>
      <c r="J12" s="3">
        <v>320</v>
      </c>
      <c r="K12" s="3">
        <v>413</v>
      </c>
      <c r="L12" s="3">
        <v>394</v>
      </c>
      <c r="M12" s="3">
        <f>AVERAGE(G12:L12)</f>
        <v>365.66666666666669</v>
      </c>
      <c r="O12">
        <f>E12-M12</f>
        <v>432.66666666666669</v>
      </c>
      <c r="P12">
        <f>O12/E12*100</f>
        <v>54.196242171189979</v>
      </c>
    </row>
    <row r="13" spans="1:16" x14ac:dyDescent="0.25">
      <c r="A13" t="s">
        <v>9</v>
      </c>
      <c r="B13" s="3">
        <v>897</v>
      </c>
      <c r="C13" s="3">
        <v>863</v>
      </c>
      <c r="D13" s="3">
        <v>842</v>
      </c>
      <c r="E13" s="3">
        <f t="shared" si="1"/>
        <v>867.33333333333337</v>
      </c>
      <c r="G13" s="3">
        <v>497</v>
      </c>
      <c r="H13" s="3">
        <v>594</v>
      </c>
      <c r="I13" s="3">
        <v>555</v>
      </c>
      <c r="J13" s="3">
        <v>521</v>
      </c>
      <c r="K13" s="3">
        <v>476</v>
      </c>
      <c r="L13" s="3">
        <v>520</v>
      </c>
      <c r="M13" s="3">
        <f>AVERAGE(G13:L13)</f>
        <v>527.16666666666663</v>
      </c>
      <c r="O13">
        <f>E13-M13</f>
        <v>340.16666666666674</v>
      </c>
      <c r="P13">
        <f>O13/E13*100</f>
        <v>39.219830899308235</v>
      </c>
    </row>
    <row r="16" spans="1:16" x14ac:dyDescent="0.25">
      <c r="A16" t="s">
        <v>11</v>
      </c>
      <c r="B16" s="2" t="s">
        <v>3</v>
      </c>
      <c r="C16" s="2"/>
      <c r="D16" s="2"/>
      <c r="E16" t="s">
        <v>4</v>
      </c>
      <c r="G16" s="2" t="s">
        <v>5</v>
      </c>
      <c r="H16" s="2"/>
      <c r="I16" s="2"/>
      <c r="J16" s="2"/>
      <c r="K16" s="2"/>
      <c r="L16" s="2"/>
      <c r="M16" t="s">
        <v>4</v>
      </c>
      <c r="O16" t="s">
        <v>6</v>
      </c>
      <c r="P16" t="s">
        <v>7</v>
      </c>
    </row>
    <row r="17" spans="1:16" x14ac:dyDescent="0.25">
      <c r="A17" t="s">
        <v>8</v>
      </c>
      <c r="B17" s="3">
        <v>905</v>
      </c>
      <c r="C17" s="3">
        <v>860</v>
      </c>
      <c r="D17" s="3">
        <v>859</v>
      </c>
      <c r="E17" s="3">
        <f t="shared" ref="E17:E18" si="2">AVERAGE(B17:D17)</f>
        <v>874.66666666666663</v>
      </c>
      <c r="G17" s="3">
        <v>547</v>
      </c>
      <c r="H17" s="3">
        <v>524</v>
      </c>
      <c r="I17" s="3">
        <v>327</v>
      </c>
      <c r="J17" s="3">
        <v>484</v>
      </c>
      <c r="K17" s="3">
        <v>617</v>
      </c>
      <c r="L17" s="3">
        <v>463</v>
      </c>
      <c r="M17" s="3">
        <f>AVERAGE(G17:L17)</f>
        <v>493.66666666666669</v>
      </c>
      <c r="O17">
        <f>E17-M17</f>
        <v>380.99999999999994</v>
      </c>
      <c r="P17">
        <f>O17/E17*100</f>
        <v>43.559451219512191</v>
      </c>
    </row>
    <row r="18" spans="1:16" x14ac:dyDescent="0.25">
      <c r="A18" t="s">
        <v>9</v>
      </c>
      <c r="B18" s="3">
        <v>850</v>
      </c>
      <c r="C18" s="3">
        <v>818</v>
      </c>
      <c r="D18" s="3">
        <v>808</v>
      </c>
      <c r="E18" s="3">
        <f t="shared" si="2"/>
        <v>825.33333333333337</v>
      </c>
      <c r="G18" s="3">
        <v>729</v>
      </c>
      <c r="H18" s="3">
        <v>688</v>
      </c>
      <c r="I18" s="3">
        <v>776</v>
      </c>
      <c r="J18" s="3">
        <v>676</v>
      </c>
      <c r="K18" s="3">
        <v>660</v>
      </c>
      <c r="L18" s="3">
        <v>731</v>
      </c>
      <c r="M18" s="3">
        <f>AVERAGE(G18:L18)</f>
        <v>710</v>
      </c>
      <c r="O18">
        <f>E18-M18</f>
        <v>115.33333333333337</v>
      </c>
      <c r="P18">
        <f>O18/E18*100</f>
        <v>13.974151857835221</v>
      </c>
    </row>
  </sheetData>
  <mergeCells count="6">
    <mergeCell ref="B6:D6"/>
    <mergeCell ref="G6:L6"/>
    <mergeCell ref="B11:D11"/>
    <mergeCell ref="G11:L11"/>
    <mergeCell ref="B16:D16"/>
    <mergeCell ref="G16:L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2021-11-17T23:45:03Z</dcterms:modified>
</cp:coreProperties>
</file>